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2"/>
  <workbookPr/>
  <mc:AlternateContent xmlns:mc="http://schemas.openxmlformats.org/markup-compatibility/2006">
    <mc:Choice Requires="x15">
      <x15ac:absPath xmlns:x15ac="http://schemas.microsoft.com/office/spreadsheetml/2010/11/ac" url="C:\Users\WP27BZ\OneDrive - Aalborg Universitet\04_LCAbyg\"/>
    </mc:Choice>
  </mc:AlternateContent>
  <xr:revisionPtr revIDLastSave="0" documentId="11_4685A7EA2EFA5A34F545B53FAB371C02857C144E" xr6:coauthVersionLast="46" xr6:coauthVersionMax="46" xr10:uidLastSave="{00000000-0000-0000-0000-000000000000}"/>
  <bookViews>
    <workbookView xWindow="2790" yWindow="0" windowWidth="27375" windowHeight="4770" xr2:uid="{00000000-000D-0000-FFFF-FFFF00000000}"/>
  </bookViews>
  <sheets>
    <sheet name="B6 A5 Drift" sheetId="1" r:id="rId1"/>
    <sheet name="A4 Transport" sheetId="2" r:id="rId2"/>
    <sheet name="A5 Byggeplads" sheetId="3" r:id="rId3"/>
    <sheet name="Sheet1" sheetId="4" r:id="rId4"/>
  </sheet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" i="4" l="1"/>
  <c r="E2" i="4"/>
  <c r="E4" i="4" l="1"/>
  <c r="F2" i="4"/>
  <c r="G2" i="4"/>
  <c r="A8" i="4"/>
  <c r="A7" i="4"/>
  <c r="G3" i="4"/>
  <c r="G4" i="4" l="1"/>
  <c r="F3" i="4"/>
  <c r="F4" i="4" s="1"/>
</calcChain>
</file>

<file path=xl/sharedStrings.xml><?xml version="1.0" encoding="utf-8"?>
<sst xmlns="http://schemas.openxmlformats.org/spreadsheetml/2006/main" count="256" uniqueCount="83">
  <si>
    <t>LCAbyg 5 - Miljøindikatorer for eneriforsyninger</t>
  </si>
  <si>
    <t>El - 2020 data</t>
  </si>
  <si>
    <t>Fremskrivning El 2020-2040</t>
  </si>
  <si>
    <t>Indikatorer</t>
  </si>
  <si>
    <t>Enhed</t>
  </si>
  <si>
    <t>GWP</t>
  </si>
  <si>
    <r>
      <t>kg CO</t>
    </r>
    <r>
      <rPr>
        <vertAlign val="subscript"/>
        <sz val="11"/>
        <color theme="1"/>
        <rFont val="Calibri Light"/>
        <family val="2"/>
        <scheme val="major"/>
      </rPr>
      <t>2</t>
    </r>
    <r>
      <rPr>
        <sz val="11"/>
        <color theme="1"/>
        <rFont val="Calibri Light"/>
        <family val="2"/>
        <scheme val="major"/>
      </rPr>
      <t>-eq/kWh</t>
    </r>
  </si>
  <si>
    <t>ODP</t>
  </si>
  <si>
    <t>kg R11-eq/kWh</t>
  </si>
  <si>
    <t>AP</t>
  </si>
  <si>
    <r>
      <t>kg SO</t>
    </r>
    <r>
      <rPr>
        <vertAlign val="subscript"/>
        <sz val="11"/>
        <color theme="1"/>
        <rFont val="Calibri Light"/>
        <family val="2"/>
        <scheme val="major"/>
      </rPr>
      <t>2</t>
    </r>
    <r>
      <rPr>
        <sz val="11"/>
        <color theme="1"/>
        <rFont val="Calibri Light"/>
        <family val="2"/>
        <scheme val="major"/>
      </rPr>
      <t>-eq/kWh</t>
    </r>
  </si>
  <si>
    <t>EP</t>
  </si>
  <si>
    <r>
      <t>kg PO</t>
    </r>
    <r>
      <rPr>
        <vertAlign val="subscript"/>
        <sz val="11"/>
        <color theme="1"/>
        <rFont val="Calibri Light"/>
        <family val="2"/>
        <scheme val="major"/>
      </rPr>
      <t>4</t>
    </r>
    <r>
      <rPr>
        <vertAlign val="superscript"/>
        <sz val="11"/>
        <color theme="1"/>
        <rFont val="Calibri Light"/>
        <family val="2"/>
        <scheme val="major"/>
      </rPr>
      <t>3-</t>
    </r>
    <r>
      <rPr>
        <sz val="11"/>
        <color theme="1"/>
        <rFont val="Calibri Light"/>
        <family val="2"/>
        <scheme val="major"/>
      </rPr>
      <t>-eq/kWh</t>
    </r>
  </si>
  <si>
    <t>POCP</t>
  </si>
  <si>
    <t>kg ethene-eq/kWh</t>
  </si>
  <si>
    <t>ADPE</t>
  </si>
  <si>
    <t>kg Sb-eq/kWh</t>
  </si>
  <si>
    <t>ADPF</t>
  </si>
  <si>
    <t>MJ/kWh</t>
  </si>
  <si>
    <t>PERT</t>
  </si>
  <si>
    <t>PENRT</t>
  </si>
  <si>
    <t>RSF</t>
  </si>
  <si>
    <t>NRSF</t>
  </si>
  <si>
    <t>Fjernvarme - 2020 data</t>
  </si>
  <si>
    <t>Fremskrivning Fjernvarme 2020-2040</t>
  </si>
  <si>
    <t>Naturgas - 2020 data</t>
  </si>
  <si>
    <t>Fremskrivning Naturgas 2020-2040</t>
  </si>
  <si>
    <r>
      <t>kg CO</t>
    </r>
    <r>
      <rPr>
        <vertAlign val="subscript"/>
        <sz val="11"/>
        <rFont val="Calibri Light"/>
        <family val="2"/>
        <scheme val="major"/>
      </rPr>
      <t>2</t>
    </r>
    <r>
      <rPr>
        <sz val="11"/>
        <rFont val="Calibri Light"/>
        <family val="2"/>
        <scheme val="major"/>
      </rPr>
      <t>-eq/kWh</t>
    </r>
  </si>
  <si>
    <r>
      <t>kg SO</t>
    </r>
    <r>
      <rPr>
        <vertAlign val="subscript"/>
        <sz val="11"/>
        <rFont val="Calibri Light"/>
        <family val="2"/>
        <scheme val="major"/>
      </rPr>
      <t>2</t>
    </r>
    <r>
      <rPr>
        <sz val="11"/>
        <rFont val="Calibri Light"/>
        <family val="2"/>
        <scheme val="major"/>
      </rPr>
      <t>-eq/kWh</t>
    </r>
  </si>
  <si>
    <r>
      <t>kg PO</t>
    </r>
    <r>
      <rPr>
        <vertAlign val="subscript"/>
        <sz val="11"/>
        <rFont val="Calibri Light"/>
        <family val="2"/>
        <scheme val="major"/>
      </rPr>
      <t>4</t>
    </r>
    <r>
      <rPr>
        <vertAlign val="superscript"/>
        <sz val="11"/>
        <rFont val="Calibri Light"/>
        <family val="2"/>
        <scheme val="major"/>
      </rPr>
      <t>3-</t>
    </r>
    <r>
      <rPr>
        <sz val="11"/>
        <rFont val="Calibri Light"/>
        <family val="2"/>
        <scheme val="major"/>
      </rPr>
      <t>-eq/kWh</t>
    </r>
  </si>
  <si>
    <t>Bemærkninger til beregningen i LCAbyg</t>
  </si>
  <si>
    <t>I årene forinden 2020 bruges datasæt fra 2020.</t>
  </si>
  <si>
    <t>I årene efter 2040 bruges datasæt fra 2040.</t>
  </si>
  <si>
    <t>Ved fremskrivning-scenarierne bestemmes den årlige påvirkning ved lineær interpolation mellem datapunkterne</t>
  </si>
  <si>
    <t>LCAbyg 5 - Miljøindikatorer for transportformer</t>
  </si>
  <si>
    <t>Transportformer</t>
  </si>
  <si>
    <t>Lastbil, standard 
(maks 26 t totalvægt)</t>
  </si>
  <si>
    <t>Lastbil 
(&gt; 26 t totalvægt)</t>
  </si>
  <si>
    <t>Containerskib</t>
  </si>
  <si>
    <t>Kystskib</t>
  </si>
  <si>
    <t>Massegodskib</t>
  </si>
  <si>
    <t>Pram</t>
  </si>
  <si>
    <t>Tog</t>
  </si>
  <si>
    <r>
      <t>kg CO</t>
    </r>
    <r>
      <rPr>
        <vertAlign val="subscript"/>
        <sz val="11"/>
        <color theme="1"/>
        <rFont val="Calibri Light"/>
        <family val="2"/>
        <scheme val="major"/>
      </rPr>
      <t>2</t>
    </r>
    <r>
      <rPr>
        <sz val="11"/>
        <color theme="1"/>
        <rFont val="Calibri Light"/>
        <family val="2"/>
        <scheme val="major"/>
      </rPr>
      <t>-eq/tkm</t>
    </r>
  </si>
  <si>
    <t>kg R11-eq/tkm</t>
  </si>
  <si>
    <r>
      <t>kg SO</t>
    </r>
    <r>
      <rPr>
        <vertAlign val="subscript"/>
        <sz val="11"/>
        <color theme="1"/>
        <rFont val="Calibri Light"/>
        <family val="2"/>
        <scheme val="major"/>
      </rPr>
      <t>2</t>
    </r>
    <r>
      <rPr>
        <sz val="11"/>
        <color theme="1"/>
        <rFont val="Calibri Light"/>
        <family val="2"/>
        <scheme val="major"/>
      </rPr>
      <t>-eq/tkm</t>
    </r>
  </si>
  <si>
    <r>
      <t>kg PO</t>
    </r>
    <r>
      <rPr>
        <vertAlign val="subscript"/>
        <sz val="11"/>
        <color theme="1"/>
        <rFont val="Calibri Light"/>
        <family val="2"/>
        <scheme val="major"/>
      </rPr>
      <t>4</t>
    </r>
    <r>
      <rPr>
        <vertAlign val="superscript"/>
        <sz val="11"/>
        <color theme="1"/>
        <rFont val="Calibri Light"/>
        <family val="2"/>
        <scheme val="major"/>
      </rPr>
      <t>3-</t>
    </r>
    <r>
      <rPr>
        <sz val="11"/>
        <color theme="1"/>
        <rFont val="Calibri Light"/>
        <family val="2"/>
        <scheme val="major"/>
      </rPr>
      <t>-eq/tkm</t>
    </r>
  </si>
  <si>
    <t>kg ethene-eq/tkm</t>
  </si>
  <si>
    <t>kg Sb-eq/tkm</t>
  </si>
  <si>
    <t>MJ/tkm</t>
  </si>
  <si>
    <t xml:space="preserve">LCAbyg 5 - Miljøindikatorer for byggeplads </t>
  </si>
  <si>
    <t>Gravemaskine 100 kW</t>
  </si>
  <si>
    <t>Diesel 1 liter</t>
  </si>
  <si>
    <r>
      <t>kg CO</t>
    </r>
    <r>
      <rPr>
        <vertAlign val="subscript"/>
        <sz val="11"/>
        <color theme="1"/>
        <rFont val="Calibri Light"/>
        <family val="2"/>
        <scheme val="major"/>
      </rPr>
      <t>2</t>
    </r>
    <r>
      <rPr>
        <sz val="11"/>
        <color theme="1"/>
        <rFont val="Calibri Light"/>
        <family val="2"/>
        <scheme val="major"/>
      </rPr>
      <t>-eq/m</t>
    </r>
    <r>
      <rPr>
        <vertAlign val="superscript"/>
        <sz val="11"/>
        <color theme="1"/>
        <rFont val="Calibri Light"/>
        <family val="2"/>
        <scheme val="major"/>
      </rPr>
      <t xml:space="preserve">3 </t>
    </r>
    <r>
      <rPr>
        <sz val="11"/>
        <color theme="1"/>
        <rFont val="Calibri Light"/>
        <family val="2"/>
        <scheme val="major"/>
      </rPr>
      <t>jord</t>
    </r>
  </si>
  <si>
    <r>
      <t>kg CO</t>
    </r>
    <r>
      <rPr>
        <vertAlign val="subscript"/>
        <sz val="11"/>
        <color theme="1"/>
        <rFont val="Calibri Light"/>
        <family val="2"/>
        <scheme val="major"/>
      </rPr>
      <t>2</t>
    </r>
    <r>
      <rPr>
        <sz val="11"/>
        <color theme="1"/>
        <rFont val="Calibri Light"/>
        <family val="2"/>
        <scheme val="major"/>
      </rPr>
      <t>-eq/liter</t>
    </r>
  </si>
  <si>
    <t>kg R11-eq/m3 jord</t>
  </si>
  <si>
    <t>kg R11-eq/liter</t>
  </si>
  <si>
    <r>
      <t>kg SO</t>
    </r>
    <r>
      <rPr>
        <vertAlign val="subscript"/>
        <sz val="11"/>
        <color theme="1"/>
        <rFont val="Calibri Light"/>
        <family val="2"/>
        <scheme val="major"/>
      </rPr>
      <t>2</t>
    </r>
    <r>
      <rPr>
        <sz val="11"/>
        <color theme="1"/>
        <rFont val="Calibri Light"/>
        <family val="2"/>
        <scheme val="major"/>
      </rPr>
      <t>-eq/m3 jord</t>
    </r>
  </si>
  <si>
    <r>
      <t>kg SO</t>
    </r>
    <r>
      <rPr>
        <vertAlign val="subscript"/>
        <sz val="11"/>
        <color theme="1"/>
        <rFont val="Calibri Light"/>
        <family val="2"/>
        <scheme val="major"/>
      </rPr>
      <t>2</t>
    </r>
    <r>
      <rPr>
        <sz val="11"/>
        <color theme="1"/>
        <rFont val="Calibri Light"/>
        <family val="2"/>
        <scheme val="major"/>
      </rPr>
      <t>-eq/liter</t>
    </r>
  </si>
  <si>
    <r>
      <t>kg PO</t>
    </r>
    <r>
      <rPr>
        <vertAlign val="subscript"/>
        <sz val="11"/>
        <color theme="1"/>
        <rFont val="Calibri Light"/>
        <family val="2"/>
        <scheme val="major"/>
      </rPr>
      <t>4</t>
    </r>
    <r>
      <rPr>
        <vertAlign val="superscript"/>
        <sz val="11"/>
        <color theme="1"/>
        <rFont val="Calibri Light"/>
        <family val="2"/>
        <scheme val="major"/>
      </rPr>
      <t>3-</t>
    </r>
    <r>
      <rPr>
        <sz val="11"/>
        <color theme="1"/>
        <rFont val="Calibri Light"/>
        <family val="2"/>
        <scheme val="major"/>
      </rPr>
      <t>-eq/m3 jord</t>
    </r>
  </si>
  <si>
    <r>
      <t>kg PO</t>
    </r>
    <r>
      <rPr>
        <vertAlign val="subscript"/>
        <sz val="11"/>
        <color theme="1"/>
        <rFont val="Calibri Light"/>
        <family val="2"/>
        <scheme val="major"/>
      </rPr>
      <t>4</t>
    </r>
    <r>
      <rPr>
        <vertAlign val="superscript"/>
        <sz val="11"/>
        <color theme="1"/>
        <rFont val="Calibri Light"/>
        <family val="2"/>
        <scheme val="major"/>
      </rPr>
      <t>3-</t>
    </r>
    <r>
      <rPr>
        <sz val="11"/>
        <color theme="1"/>
        <rFont val="Calibri Light"/>
        <family val="2"/>
        <scheme val="major"/>
      </rPr>
      <t>-eq/liter</t>
    </r>
  </si>
  <si>
    <t>kg ethene-eq/m3 jord</t>
  </si>
  <si>
    <t>kg ethene-eq/liter</t>
  </si>
  <si>
    <t>kg Sb-eq/m3 jord</t>
  </si>
  <si>
    <t>kg Sb-eq/liter</t>
  </si>
  <si>
    <t>MJ/m3 jord</t>
  </si>
  <si>
    <t>MJ/liter</t>
  </si>
  <si>
    <t>Bemærkninger</t>
  </si>
  <si>
    <t>Indikatorer for gravemaskinen benyttes til beregning af udledninger for flyttet jord.</t>
  </si>
  <si>
    <t>Indikatorer for diesel benyttes til beregning af dieselforbruget i gravemaskinen.</t>
  </si>
  <si>
    <t>Miljøpåvirkning</t>
  </si>
  <si>
    <t>CO2/kWh</t>
  </si>
  <si>
    <t>tot</t>
  </si>
  <si>
    <t>pr. m2</t>
  </si>
  <si>
    <t>pr.m2 år</t>
  </si>
  <si>
    <t>Forbrug El</t>
  </si>
  <si>
    <t>kWh/m2 år</t>
  </si>
  <si>
    <t>total</t>
  </si>
  <si>
    <t>Forbrug Varme</t>
  </si>
  <si>
    <t>Areal</t>
  </si>
  <si>
    <t>m2</t>
  </si>
  <si>
    <t>Levetid</t>
  </si>
  <si>
    <t>år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</si>
</sst>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E+00"/>
  </numFmts>
  <fonts count="2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i/>
      <sz val="11"/>
      <color theme="1"/>
      <name val="Calibri Light"/>
      <family val="2"/>
      <scheme val="major"/>
    </font>
    <font>
      <vertAlign val="subscript"/>
      <sz val="11"/>
      <color theme="1"/>
      <name val="Calibri Light"/>
      <family val="2"/>
      <scheme val="major"/>
    </font>
    <font>
      <vertAlign val="superscript"/>
      <sz val="11"/>
      <color theme="1"/>
      <name val="Calibri Light"/>
      <family val="2"/>
      <scheme val="major"/>
    </font>
    <font>
      <sz val="11"/>
      <name val="Calibri Light"/>
      <family val="2"/>
      <scheme val="major"/>
    </font>
    <font>
      <i/>
      <sz val="11"/>
      <color theme="1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rgb="FF53AFB9"/>
      <name val="Calibri Light"/>
      <family val="2"/>
      <scheme val="major"/>
    </font>
    <font>
      <b/>
      <sz val="11"/>
      <color theme="7" tint="-0.249977111117893"/>
      <name val="Calibri"/>
      <family val="2"/>
      <scheme val="minor"/>
    </font>
    <font>
      <b/>
      <sz val="11"/>
      <color theme="2" tint="-0.499984740745262"/>
      <name val="Calibri"/>
      <family val="2"/>
      <scheme val="minor"/>
    </font>
    <font>
      <i/>
      <sz val="10"/>
      <color theme="1"/>
      <name val="Calibri Light"/>
      <family val="2"/>
      <scheme val="major"/>
    </font>
    <font>
      <sz val="10"/>
      <color theme="1"/>
      <name val="Calibri Light"/>
      <family val="2"/>
      <scheme val="maj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name val="Calibri Light"/>
      <family val="2"/>
      <scheme val="major"/>
    </font>
    <font>
      <vertAlign val="subscript"/>
      <sz val="11"/>
      <name val="Calibri Light"/>
      <family val="2"/>
      <scheme val="major"/>
    </font>
    <font>
      <vertAlign val="superscript"/>
      <sz val="11"/>
      <name val="Calibri Light"/>
      <family val="2"/>
      <scheme val="major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0" fontId="2" fillId="6" borderId="0" xfId="0" applyFont="1" applyFill="1"/>
    <xf numFmtId="0" fontId="2" fillId="3" borderId="0" xfId="0" applyFont="1" applyFill="1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/>
    </xf>
    <xf numFmtId="0" fontId="8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vertical="center"/>
    </xf>
    <xf numFmtId="49" fontId="4" fillId="0" borderId="3" xfId="0" applyNumberFormat="1" applyFont="1" applyBorder="1" applyAlignment="1">
      <alignment horizontal="left" vertical="center"/>
    </xf>
    <xf numFmtId="164" fontId="2" fillId="0" borderId="2" xfId="0" applyNumberFormat="1" applyFont="1" applyBorder="1" applyAlignment="1">
      <alignment horizontal="left" vertical="center"/>
    </xf>
    <xf numFmtId="164" fontId="2" fillId="0" borderId="2" xfId="0" applyNumberFormat="1" applyFont="1" applyBorder="1" applyAlignment="1">
      <alignment horizontal="left"/>
    </xf>
    <xf numFmtId="164" fontId="2" fillId="0" borderId="1" xfId="0" applyNumberFormat="1" applyFont="1" applyBorder="1" applyAlignment="1">
      <alignment horizontal="left" vertical="center"/>
    </xf>
    <xf numFmtId="0" fontId="0" fillId="4" borderId="0" xfId="0" applyFill="1"/>
    <xf numFmtId="0" fontId="0" fillId="2" borderId="1" xfId="0" applyFill="1" applyBorder="1"/>
    <xf numFmtId="0" fontId="0" fillId="2" borderId="0" xfId="0" applyFill="1"/>
    <xf numFmtId="0" fontId="0" fillId="2" borderId="1" xfId="0" applyFill="1" applyBorder="1" applyAlignment="1"/>
    <xf numFmtId="0" fontId="0" fillId="0" borderId="0" xfId="0" applyAlignment="1"/>
    <xf numFmtId="0" fontId="0" fillId="5" borderId="0" xfId="0" applyFill="1"/>
    <xf numFmtId="0" fontId="11" fillId="0" borderId="0" xfId="0" applyFont="1" applyAlignment="1">
      <alignment horizontal="left" vertical="center" wrapText="1"/>
    </xf>
    <xf numFmtId="0" fontId="11" fillId="3" borderId="0" xfId="0" applyFont="1" applyFill="1" applyAlignment="1">
      <alignment horizontal="left" vertical="center" wrapText="1"/>
    </xf>
    <xf numFmtId="49" fontId="4" fillId="3" borderId="0" xfId="0" applyNumberFormat="1" applyFont="1" applyFill="1" applyBorder="1" applyAlignment="1">
      <alignment horizontal="left" vertical="center"/>
    </xf>
    <xf numFmtId="164" fontId="2" fillId="3" borderId="2" xfId="0" applyNumberFormat="1" applyFont="1" applyFill="1" applyBorder="1" applyAlignment="1">
      <alignment horizontal="left" vertical="center"/>
    </xf>
    <xf numFmtId="0" fontId="0" fillId="3" borderId="0" xfId="0" applyFill="1" applyAlignment="1"/>
    <xf numFmtId="49" fontId="4" fillId="0" borderId="2" xfId="0" applyNumberFormat="1" applyFont="1" applyBorder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/>
    </xf>
    <xf numFmtId="0" fontId="13" fillId="0" borderId="2" xfId="0" applyFont="1" applyBorder="1" applyAlignment="1">
      <alignment horizontal="left" vertical="center"/>
    </xf>
    <xf numFmtId="0" fontId="10" fillId="0" borderId="2" xfId="0" applyFont="1" applyBorder="1" applyAlignment="1">
      <alignment vertical="center"/>
    </xf>
    <xf numFmtId="0" fontId="0" fillId="3" borderId="3" xfId="0" applyFont="1" applyFill="1" applyBorder="1"/>
    <xf numFmtId="0" fontId="13" fillId="0" borderId="0" xfId="0" applyFont="1" applyBorder="1" applyAlignment="1">
      <alignment horizontal="left" vertical="center"/>
    </xf>
    <xf numFmtId="0" fontId="2" fillId="3" borderId="0" xfId="0" applyFont="1" applyFill="1" applyBorder="1"/>
    <xf numFmtId="11" fontId="2" fillId="3" borderId="0" xfId="0" applyNumberFormat="1" applyFont="1" applyFill="1" applyBorder="1"/>
    <xf numFmtId="11" fontId="2" fillId="3" borderId="1" xfId="0" applyNumberFormat="1" applyFont="1" applyFill="1" applyBorder="1"/>
    <xf numFmtId="0" fontId="2" fillId="0" borderId="3" xfId="0" applyFont="1" applyBorder="1" applyAlignment="1">
      <alignment horizontal="left"/>
    </xf>
    <xf numFmtId="164" fontId="2" fillId="0" borderId="0" xfId="0" applyNumberFormat="1" applyFont="1" applyBorder="1" applyAlignment="1">
      <alignment horizontal="left"/>
    </xf>
    <xf numFmtId="0" fontId="2" fillId="3" borderId="1" xfId="0" applyFont="1" applyFill="1" applyBorder="1"/>
    <xf numFmtId="0" fontId="3" fillId="0" borderId="2" xfId="0" applyFont="1" applyBorder="1" applyAlignment="1">
      <alignment horizontal="left" vertical="center"/>
    </xf>
    <xf numFmtId="0" fontId="14" fillId="0" borderId="0" xfId="0" applyFont="1"/>
    <xf numFmtId="0" fontId="15" fillId="0" borderId="0" xfId="0" applyFont="1"/>
    <xf numFmtId="0" fontId="14" fillId="0" borderId="0" xfId="0" applyFont="1" applyFill="1" applyBorder="1" applyAlignment="1">
      <alignment horizontal="left" vertical="center"/>
    </xf>
    <xf numFmtId="0" fontId="16" fillId="0" borderId="0" xfId="0" applyFont="1"/>
    <xf numFmtId="0" fontId="16" fillId="0" borderId="0" xfId="0" applyFont="1" applyAlignment="1"/>
    <xf numFmtId="0" fontId="15" fillId="0" borderId="0" xfId="0" applyFont="1" applyFill="1" applyBorder="1" applyAlignment="1">
      <alignment vertical="top"/>
    </xf>
    <xf numFmtId="0" fontId="15" fillId="0" borderId="0" xfId="0" applyFont="1" applyFill="1" applyBorder="1" applyAlignment="1">
      <alignment vertical="center"/>
    </xf>
    <xf numFmtId="0" fontId="15" fillId="0" borderId="0" xfId="0" applyFont="1" applyAlignment="1">
      <alignment vertical="center"/>
    </xf>
    <xf numFmtId="49" fontId="4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13" fillId="0" borderId="2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vertical="center"/>
    </xf>
    <xf numFmtId="0" fontId="0" fillId="0" borderId="2" xfId="0" applyBorder="1"/>
    <xf numFmtId="0" fontId="9" fillId="0" borderId="0" xfId="0" applyFont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164" fontId="2" fillId="0" borderId="0" xfId="0" applyNumberFormat="1" applyFont="1" applyAlignment="1">
      <alignment horizontal="left" vertical="center"/>
    </xf>
    <xf numFmtId="164" fontId="2" fillId="6" borderId="0" xfId="0" applyNumberFormat="1" applyFont="1" applyFill="1"/>
    <xf numFmtId="0" fontId="18" fillId="7" borderId="2" xfId="0" applyFont="1" applyFill="1" applyBorder="1" applyAlignment="1">
      <alignment horizontal="left" vertical="center"/>
    </xf>
    <xf numFmtId="0" fontId="7" fillId="7" borderId="2" xfId="0" applyFont="1" applyFill="1" applyBorder="1" applyAlignment="1">
      <alignment horizontal="left"/>
    </xf>
    <xf numFmtId="49" fontId="19" fillId="7" borderId="1" xfId="0" applyNumberFormat="1" applyFont="1" applyFill="1" applyBorder="1" applyAlignment="1">
      <alignment horizontal="left" vertical="center"/>
    </xf>
    <xf numFmtId="0" fontId="19" fillId="7" borderId="1" xfId="0" applyFont="1" applyFill="1" applyBorder="1" applyAlignment="1">
      <alignment vertical="center"/>
    </xf>
    <xf numFmtId="0" fontId="17" fillId="7" borderId="0" xfId="0" applyFont="1" applyFill="1" applyBorder="1" applyAlignment="1">
      <alignment horizontal="left" vertical="center"/>
    </xf>
    <xf numFmtId="0" fontId="17" fillId="7" borderId="2" xfId="0" applyFont="1" applyFill="1" applyBorder="1" applyAlignment="1">
      <alignment horizontal="left" vertical="center"/>
    </xf>
    <xf numFmtId="0" fontId="7" fillId="7" borderId="2" xfId="0" applyFont="1" applyFill="1" applyBorder="1" applyAlignment="1">
      <alignment horizontal="left" vertical="center"/>
    </xf>
    <xf numFmtId="164" fontId="7" fillId="7" borderId="2" xfId="0" applyNumberFormat="1" applyFont="1" applyFill="1" applyBorder="1" applyAlignment="1">
      <alignment horizontal="left" vertical="center"/>
    </xf>
    <xf numFmtId="11" fontId="7" fillId="7" borderId="2" xfId="0" applyNumberFormat="1" applyFont="1" applyFill="1" applyBorder="1" applyAlignment="1">
      <alignment horizontal="left" vertical="center"/>
    </xf>
    <xf numFmtId="0" fontId="10" fillId="7" borderId="2" xfId="0" applyFont="1" applyFill="1" applyBorder="1" applyAlignment="1">
      <alignment vertical="center"/>
    </xf>
    <xf numFmtId="0" fontId="10" fillId="0" borderId="2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9900"/>
      <color rgb="FF53AFB9"/>
      <color rgb="FFABD8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5"/>
  <sheetViews>
    <sheetView showGridLines="0" tabSelected="1" topLeftCell="C4" zoomScale="80" zoomScaleNormal="80" workbookViewId="0">
      <selection activeCell="G31" sqref="G31"/>
    </sheetView>
  </sheetViews>
  <sheetFormatPr defaultColWidth="9.140625" defaultRowHeight="15"/>
  <cols>
    <col min="1" max="1" width="45.7109375" style="3" customWidth="1"/>
    <col min="2" max="4" width="25.28515625" style="6" customWidth="1"/>
    <col min="5" max="5" width="1.42578125" style="4" customWidth="1"/>
    <col min="6" max="7" width="25.28515625" style="6" customWidth="1"/>
    <col min="8" max="12" width="25.28515625" style="5" customWidth="1"/>
    <col min="13" max="13" width="45.7109375" style="3" customWidth="1"/>
    <col min="14" max="16384" width="9.140625" style="6"/>
  </cols>
  <sheetData>
    <row r="1" spans="1:12" s="1" customFormat="1" ht="37.5" customHeight="1">
      <c r="A1" s="1" t="s">
        <v>0</v>
      </c>
      <c r="H1" s="2"/>
      <c r="I1" s="2"/>
      <c r="J1" s="2"/>
      <c r="K1" s="2"/>
      <c r="L1" s="2"/>
    </row>
    <row r="2" spans="1:12" ht="27" customHeight="1">
      <c r="B2" s="72" t="s">
        <v>1</v>
      </c>
      <c r="C2" s="72"/>
      <c r="D2" s="72"/>
      <c r="E2" s="36"/>
      <c r="F2" s="35" t="s">
        <v>2</v>
      </c>
      <c r="G2" s="14"/>
      <c r="H2" s="44"/>
      <c r="I2" s="41"/>
      <c r="J2" s="41"/>
      <c r="K2" s="41"/>
      <c r="L2" s="41"/>
    </row>
    <row r="3" spans="1:12" ht="17.25" customHeight="1">
      <c r="B3" s="30" t="s">
        <v>3</v>
      </c>
      <c r="C3" s="54" t="s">
        <v>4</v>
      </c>
      <c r="D3" s="37">
        <v>2020</v>
      </c>
      <c r="E3" s="38"/>
      <c r="F3" s="53" t="s">
        <v>3</v>
      </c>
      <c r="G3" s="54" t="s">
        <v>4</v>
      </c>
      <c r="H3" s="37">
        <v>2020</v>
      </c>
      <c r="I3" s="34">
        <v>2025</v>
      </c>
      <c r="J3" s="34">
        <v>2030</v>
      </c>
      <c r="K3" s="34">
        <v>2035</v>
      </c>
      <c r="L3" s="34">
        <v>2040</v>
      </c>
    </row>
    <row r="4" spans="1:12" ht="17.25" customHeight="1">
      <c r="B4" s="9" t="s">
        <v>5</v>
      </c>
      <c r="C4" s="9" t="s">
        <v>6</v>
      </c>
      <c r="D4" s="16">
        <v>0.26400000000000001</v>
      </c>
      <c r="E4" s="38"/>
      <c r="F4" s="9" t="s">
        <v>5</v>
      </c>
      <c r="G4" s="9" t="s">
        <v>6</v>
      </c>
      <c r="H4" s="16">
        <v>0.26400000000000001</v>
      </c>
      <c r="I4" s="16">
        <v>0.13500000000000001</v>
      </c>
      <c r="J4" s="17">
        <v>4.7E-2</v>
      </c>
      <c r="K4" s="17">
        <v>4.1399999999999999E-2</v>
      </c>
      <c r="L4" s="17">
        <v>4.0300000000000002E-2</v>
      </c>
    </row>
    <row r="5" spans="1:12" ht="17.25" customHeight="1">
      <c r="B5" s="9" t="s">
        <v>7</v>
      </c>
      <c r="C5" s="9" t="s">
        <v>8</v>
      </c>
      <c r="D5" s="16">
        <v>4.8899999999999999E-14</v>
      </c>
      <c r="E5" s="38"/>
      <c r="F5" s="9" t="s">
        <v>7</v>
      </c>
      <c r="G5" s="9" t="s">
        <v>8</v>
      </c>
      <c r="H5" s="16">
        <v>4.8899999999999999E-14</v>
      </c>
      <c r="I5" s="16">
        <v>4.3200000000000001E-14</v>
      </c>
      <c r="J5" s="17">
        <v>3.6500000000000002E-14</v>
      </c>
      <c r="K5" s="17">
        <v>3.6300000000000001E-14</v>
      </c>
      <c r="L5" s="17">
        <v>3.7399999999999997E-14</v>
      </c>
    </row>
    <row r="6" spans="1:12" ht="17.25" customHeight="1">
      <c r="B6" s="9" t="s">
        <v>9</v>
      </c>
      <c r="C6" s="9" t="s">
        <v>10</v>
      </c>
      <c r="D6" s="16">
        <v>6.6E-4</v>
      </c>
      <c r="E6" s="38"/>
      <c r="F6" s="9" t="s">
        <v>9</v>
      </c>
      <c r="G6" s="9" t="s">
        <v>10</v>
      </c>
      <c r="H6" s="16">
        <v>6.6E-4</v>
      </c>
      <c r="I6" s="16">
        <v>4.75E-4</v>
      </c>
      <c r="J6" s="17">
        <v>3.2000000000000003E-4</v>
      </c>
      <c r="K6" s="17">
        <v>2.8299999999999999E-4</v>
      </c>
      <c r="L6" s="17">
        <v>2.6800000000000001E-4</v>
      </c>
    </row>
    <row r="7" spans="1:12" ht="17.25" customHeight="1">
      <c r="B7" s="9" t="s">
        <v>11</v>
      </c>
      <c r="C7" s="9" t="s">
        <v>12</v>
      </c>
      <c r="D7" s="16">
        <v>1.4100000000000001E-4</v>
      </c>
      <c r="E7" s="38"/>
      <c r="F7" s="9" t="s">
        <v>11</v>
      </c>
      <c r="G7" s="9" t="s">
        <v>12</v>
      </c>
      <c r="H7" s="16">
        <v>1.4100000000000001E-4</v>
      </c>
      <c r="I7" s="16">
        <v>1.0399999999999999E-4</v>
      </c>
      <c r="J7" s="17">
        <v>7.1699999999999995E-5</v>
      </c>
      <c r="K7" s="17">
        <v>6.3399999999999996E-5</v>
      </c>
      <c r="L7" s="17">
        <v>6.0300000000000002E-5</v>
      </c>
    </row>
    <row r="8" spans="1:12" ht="17.25" customHeight="1">
      <c r="B8" s="9" t="s">
        <v>13</v>
      </c>
      <c r="C8" s="9" t="s">
        <v>14</v>
      </c>
      <c r="D8" s="16">
        <v>7.0199999999999999E-5</v>
      </c>
      <c r="E8" s="38"/>
      <c r="F8" s="9" t="s">
        <v>13</v>
      </c>
      <c r="G8" s="9" t="s">
        <v>14</v>
      </c>
      <c r="H8" s="16">
        <v>7.0199999999999999E-5</v>
      </c>
      <c r="I8" s="16">
        <v>5.0099999999999998E-5</v>
      </c>
      <c r="J8" s="17">
        <v>3.3300000000000003E-5</v>
      </c>
      <c r="K8" s="17">
        <v>2.9E-5</v>
      </c>
      <c r="L8" s="17">
        <v>2.73E-5</v>
      </c>
    </row>
    <row r="9" spans="1:12" ht="17.25" customHeight="1">
      <c r="B9" s="9" t="s">
        <v>15</v>
      </c>
      <c r="C9" s="9" t="s">
        <v>16</v>
      </c>
      <c r="D9" s="16">
        <v>9.2399999999999994E-8</v>
      </c>
      <c r="E9" s="38"/>
      <c r="F9" s="9" t="s">
        <v>15</v>
      </c>
      <c r="G9" s="9" t="s">
        <v>16</v>
      </c>
      <c r="H9" s="16">
        <v>9.2399999999999994E-8</v>
      </c>
      <c r="I9" s="18">
        <v>1.1300000000000001E-7</v>
      </c>
      <c r="J9" s="42">
        <v>1.2100000000000001E-7</v>
      </c>
      <c r="K9" s="42">
        <v>1.2800000000000001E-7</v>
      </c>
      <c r="L9" s="42">
        <v>1.37E-7</v>
      </c>
    </row>
    <row r="10" spans="1:12" ht="17.25" customHeight="1">
      <c r="B10" s="9" t="s">
        <v>17</v>
      </c>
      <c r="C10" s="9" t="s">
        <v>18</v>
      </c>
      <c r="D10" s="16">
        <v>2.75</v>
      </c>
      <c r="E10" s="38"/>
      <c r="F10" s="9" t="s">
        <v>17</v>
      </c>
      <c r="G10" s="9" t="s">
        <v>18</v>
      </c>
      <c r="H10" s="16">
        <v>2.75</v>
      </c>
      <c r="I10" s="16">
        <v>1.4</v>
      </c>
      <c r="J10" s="17">
        <v>0.47199999999999998</v>
      </c>
      <c r="K10" s="17">
        <v>0.41</v>
      </c>
      <c r="L10" s="17">
        <v>0.40600000000000003</v>
      </c>
    </row>
    <row r="11" spans="1:12" ht="17.25" customHeight="1">
      <c r="B11" s="9" t="s">
        <v>19</v>
      </c>
      <c r="C11" s="10" t="s">
        <v>18</v>
      </c>
      <c r="D11" s="16">
        <v>6.92</v>
      </c>
      <c r="E11" s="38"/>
      <c r="F11" s="9" t="s">
        <v>19</v>
      </c>
      <c r="G11" s="10" t="s">
        <v>18</v>
      </c>
      <c r="H11" s="16">
        <v>6.92</v>
      </c>
      <c r="I11" s="16">
        <v>6.52</v>
      </c>
      <c r="J11" s="17">
        <v>6.05</v>
      </c>
      <c r="K11" s="17">
        <v>5.81</v>
      </c>
      <c r="L11" s="17">
        <v>5.69</v>
      </c>
    </row>
    <row r="12" spans="1:12" ht="17.25" customHeight="1">
      <c r="B12" s="9" t="s">
        <v>20</v>
      </c>
      <c r="C12" s="10" t="s">
        <v>18</v>
      </c>
      <c r="D12" s="16">
        <v>2.85</v>
      </c>
      <c r="E12" s="38"/>
      <c r="F12" s="9" t="s">
        <v>20</v>
      </c>
      <c r="G12" s="10" t="s">
        <v>18</v>
      </c>
      <c r="H12" s="16">
        <v>2.85</v>
      </c>
      <c r="I12" s="16">
        <v>1.48</v>
      </c>
      <c r="J12" s="17">
        <v>0.53100000000000003</v>
      </c>
      <c r="K12" s="17">
        <v>0.46600000000000003</v>
      </c>
      <c r="L12" s="17">
        <v>0.46100000000000002</v>
      </c>
    </row>
    <row r="13" spans="1:12" ht="17.25" customHeight="1">
      <c r="B13" s="9" t="s">
        <v>21</v>
      </c>
      <c r="C13" s="10" t="s">
        <v>18</v>
      </c>
      <c r="D13" s="16">
        <v>6.5799999999999995E-4</v>
      </c>
      <c r="E13" s="38"/>
      <c r="F13" s="9" t="s">
        <v>21</v>
      </c>
      <c r="G13" s="10" t="s">
        <v>18</v>
      </c>
      <c r="H13" s="16">
        <v>6.5799999999999995E-4</v>
      </c>
      <c r="I13" s="16">
        <v>5.1400000000000003E-4</v>
      </c>
      <c r="J13" s="17">
        <v>3.88E-4</v>
      </c>
      <c r="K13" s="17">
        <v>3.6099999999999999E-4</v>
      </c>
      <c r="L13" s="17">
        <v>3.5300000000000002E-4</v>
      </c>
    </row>
    <row r="14" spans="1:12" ht="17.25" customHeight="1">
      <c r="B14" s="9" t="s">
        <v>22</v>
      </c>
      <c r="C14" s="10" t="s">
        <v>18</v>
      </c>
      <c r="D14" s="16">
        <v>3.6099999999999999E-8</v>
      </c>
      <c r="E14" s="43"/>
      <c r="F14" s="9" t="s">
        <v>22</v>
      </c>
      <c r="G14" s="10" t="s">
        <v>18</v>
      </c>
      <c r="H14" s="16">
        <v>3.6099999999999999E-8</v>
      </c>
      <c r="I14" s="16">
        <v>2.0899999999999999E-8</v>
      </c>
      <c r="J14" s="17">
        <v>1.0999999999999999E-8</v>
      </c>
      <c r="K14" s="17">
        <v>9.6299999999999992E-9</v>
      </c>
      <c r="L14" s="17">
        <v>9.2799999999999994E-9</v>
      </c>
    </row>
    <row r="15" spans="1:12" ht="27" customHeight="1">
      <c r="B15" s="72" t="s">
        <v>23</v>
      </c>
      <c r="C15" s="72"/>
      <c r="D15" s="72"/>
      <c r="E15" s="36"/>
      <c r="F15" s="35" t="s">
        <v>24</v>
      </c>
      <c r="G15" s="13"/>
      <c r="H15" s="11"/>
      <c r="I15" s="12"/>
      <c r="J15" s="41"/>
      <c r="K15" s="41"/>
      <c r="L15" s="41"/>
    </row>
    <row r="16" spans="1:12" ht="17.25" customHeight="1">
      <c r="B16" s="30" t="s">
        <v>3</v>
      </c>
      <c r="C16" s="54" t="s">
        <v>4</v>
      </c>
      <c r="D16" s="37">
        <v>2020</v>
      </c>
      <c r="E16" s="38"/>
      <c r="F16" s="53" t="s">
        <v>3</v>
      </c>
      <c r="G16" s="54" t="s">
        <v>4</v>
      </c>
      <c r="H16" s="37">
        <v>2020</v>
      </c>
      <c r="I16" s="34">
        <v>2025</v>
      </c>
      <c r="J16" s="34">
        <v>2030</v>
      </c>
      <c r="K16" s="34">
        <v>2035</v>
      </c>
      <c r="L16" s="34">
        <v>2040</v>
      </c>
    </row>
    <row r="17" spans="2:13" ht="17.25" customHeight="1">
      <c r="B17" s="9" t="s">
        <v>5</v>
      </c>
      <c r="C17" s="9" t="s">
        <v>6</v>
      </c>
      <c r="D17" s="16">
        <v>0.13139999999999999</v>
      </c>
      <c r="E17" s="38"/>
      <c r="F17" s="9" t="s">
        <v>5</v>
      </c>
      <c r="G17" s="9" t="s">
        <v>6</v>
      </c>
      <c r="H17" s="16">
        <v>0.13139999999999999</v>
      </c>
      <c r="I17" s="16">
        <v>8.7840000000000001E-2</v>
      </c>
      <c r="J17" s="17">
        <v>7.1279999999999996E-2</v>
      </c>
      <c r="K17" s="17">
        <v>6.8760000000000002E-2</v>
      </c>
      <c r="L17" s="17">
        <v>6.8040000000000003E-2</v>
      </c>
      <c r="M17" s="61"/>
    </row>
    <row r="18" spans="2:13" ht="17.25" customHeight="1">
      <c r="B18" s="9" t="s">
        <v>7</v>
      </c>
      <c r="C18" s="9" t="s">
        <v>8</v>
      </c>
      <c r="D18" s="16">
        <v>9.8999999999999995E-14</v>
      </c>
      <c r="E18" s="38"/>
      <c r="F18" s="9" t="s">
        <v>7</v>
      </c>
      <c r="G18" s="9" t="s">
        <v>8</v>
      </c>
      <c r="H18" s="16">
        <v>9.8999999999999995E-14</v>
      </c>
      <c r="I18" s="16">
        <v>1.044E-13</v>
      </c>
      <c r="J18" s="17">
        <v>1.0368000000000001E-13</v>
      </c>
      <c r="K18" s="17">
        <v>1.0548E-13</v>
      </c>
      <c r="L18" s="17">
        <v>1.0656E-13</v>
      </c>
    </row>
    <row r="19" spans="2:13" ht="17.25" customHeight="1">
      <c r="B19" s="9" t="s">
        <v>9</v>
      </c>
      <c r="C19" s="9" t="s">
        <v>10</v>
      </c>
      <c r="D19" s="16">
        <v>5.1119999999999996E-4</v>
      </c>
      <c r="E19" s="38"/>
      <c r="F19" s="9" t="s">
        <v>9</v>
      </c>
      <c r="G19" s="9" t="s">
        <v>10</v>
      </c>
      <c r="H19" s="16">
        <v>5.1119999999999996E-4</v>
      </c>
      <c r="I19" s="16">
        <v>4.7879999999999998E-4</v>
      </c>
      <c r="J19" s="17">
        <v>4.6079999999999998E-4</v>
      </c>
      <c r="K19" s="17">
        <v>4.6079999999999998E-4</v>
      </c>
      <c r="L19" s="17">
        <v>4.572E-4</v>
      </c>
    </row>
    <row r="20" spans="2:13" ht="17.25" customHeight="1">
      <c r="B20" s="9" t="s">
        <v>11</v>
      </c>
      <c r="C20" s="9" t="s">
        <v>12</v>
      </c>
      <c r="D20" s="16">
        <v>1.069E-4</v>
      </c>
      <c r="E20" s="38"/>
      <c r="F20" s="9" t="s">
        <v>11</v>
      </c>
      <c r="G20" s="9" t="s">
        <v>12</v>
      </c>
      <c r="H20" s="16">
        <v>1.069E-4</v>
      </c>
      <c r="I20" s="16">
        <v>1.008E-4</v>
      </c>
      <c r="J20" s="17">
        <v>9.7559999999999994E-5</v>
      </c>
      <c r="K20" s="17">
        <v>9.7919999999999998E-5</v>
      </c>
      <c r="L20" s="17">
        <v>9.6840000000000001E-5</v>
      </c>
    </row>
    <row r="21" spans="2:13" ht="17.25" customHeight="1">
      <c r="B21" s="9" t="s">
        <v>13</v>
      </c>
      <c r="C21" s="9" t="s">
        <v>14</v>
      </c>
      <c r="D21" s="16">
        <v>5.2200000000000002E-5</v>
      </c>
      <c r="E21" s="38"/>
      <c r="F21" s="9" t="s">
        <v>13</v>
      </c>
      <c r="G21" s="9" t="s">
        <v>14</v>
      </c>
      <c r="H21" s="16">
        <v>5.2200000000000002E-5</v>
      </c>
      <c r="I21" s="16">
        <v>4.8239999999999999E-5</v>
      </c>
      <c r="J21" s="17">
        <v>4.6440000000000003E-5</v>
      </c>
      <c r="K21" s="17">
        <v>4.6440000000000003E-5</v>
      </c>
      <c r="L21" s="17">
        <v>4.5720000000000003E-5</v>
      </c>
    </row>
    <row r="22" spans="2:13" ht="17.25" customHeight="1">
      <c r="B22" s="9" t="s">
        <v>15</v>
      </c>
      <c r="C22" s="9" t="s">
        <v>16</v>
      </c>
      <c r="D22" s="16">
        <v>2.4909999999999999E-8</v>
      </c>
      <c r="E22" s="38"/>
      <c r="F22" s="9" t="s">
        <v>15</v>
      </c>
      <c r="G22" s="9" t="s">
        <v>16</v>
      </c>
      <c r="H22" s="16">
        <v>2.4909999999999999E-8</v>
      </c>
      <c r="I22" s="18">
        <v>2.5092000000000001E-8</v>
      </c>
      <c r="J22" s="42">
        <v>2.5056E-8</v>
      </c>
      <c r="K22" s="42">
        <v>2.5451999999999999E-8</v>
      </c>
      <c r="L22" s="42">
        <v>2.5524000000000001E-8</v>
      </c>
    </row>
    <row r="23" spans="2:13" ht="17.25" customHeight="1">
      <c r="B23" s="9" t="s">
        <v>17</v>
      </c>
      <c r="C23" s="9" t="s">
        <v>18</v>
      </c>
      <c r="D23" s="16">
        <v>1.44</v>
      </c>
      <c r="E23" s="38"/>
      <c r="F23" s="9" t="s">
        <v>17</v>
      </c>
      <c r="G23" s="9" t="s">
        <v>18</v>
      </c>
      <c r="H23" s="16">
        <v>1.44</v>
      </c>
      <c r="I23" s="16">
        <v>0.86040000000000005</v>
      </c>
      <c r="J23" s="17">
        <v>0.66959999999999997</v>
      </c>
      <c r="K23" s="17">
        <v>0.63</v>
      </c>
      <c r="L23" s="17">
        <v>0.61919999999999997</v>
      </c>
    </row>
    <row r="24" spans="2:13" ht="17.25" customHeight="1">
      <c r="B24" s="9" t="s">
        <v>19</v>
      </c>
      <c r="C24" s="10" t="s">
        <v>18</v>
      </c>
      <c r="D24" s="16">
        <v>3.8879999999999999</v>
      </c>
      <c r="E24" s="38"/>
      <c r="F24" s="9" t="s">
        <v>19</v>
      </c>
      <c r="G24" s="10" t="s">
        <v>18</v>
      </c>
      <c r="H24" s="16">
        <v>3.8879999999999999</v>
      </c>
      <c r="I24" s="42">
        <v>3.8159999999999998</v>
      </c>
      <c r="J24" s="17">
        <v>3.7440000000000002</v>
      </c>
      <c r="K24" s="17">
        <v>3.78</v>
      </c>
      <c r="L24" s="17">
        <v>3.7440000000000002</v>
      </c>
    </row>
    <row r="25" spans="2:13" ht="17.25" customHeight="1">
      <c r="B25" s="9" t="s">
        <v>20</v>
      </c>
      <c r="C25" s="10" t="s">
        <v>18</v>
      </c>
      <c r="D25" s="16">
        <v>1.6060000000000001</v>
      </c>
      <c r="E25" s="38"/>
      <c r="F25" s="9" t="s">
        <v>20</v>
      </c>
      <c r="G25" s="10" t="s">
        <v>18</v>
      </c>
      <c r="H25" s="16">
        <v>1.6060000000000001</v>
      </c>
      <c r="I25" s="16">
        <v>1.026</v>
      </c>
      <c r="J25" s="17">
        <v>0.83879999999999999</v>
      </c>
      <c r="K25" s="17">
        <v>0.79920000000000002</v>
      </c>
      <c r="L25" s="17">
        <v>0.79559999999999997</v>
      </c>
    </row>
    <row r="26" spans="2:13" ht="17.25" customHeight="1">
      <c r="B26" s="9" t="s">
        <v>21</v>
      </c>
      <c r="C26" s="10" t="s">
        <v>18</v>
      </c>
      <c r="D26" s="16">
        <v>9.4320000000000005E-5</v>
      </c>
      <c r="E26" s="38"/>
      <c r="F26" s="9" t="s">
        <v>21</v>
      </c>
      <c r="G26" s="10" t="s">
        <v>18</v>
      </c>
      <c r="H26" s="16">
        <v>9.4320000000000005E-5</v>
      </c>
      <c r="I26" s="16">
        <v>7.0560000000000002E-5</v>
      </c>
      <c r="J26" s="17">
        <v>5.3999999999999998E-5</v>
      </c>
      <c r="K26" s="17">
        <v>5.2559999999999998E-5</v>
      </c>
      <c r="L26" s="17">
        <v>5.3279999999999998E-5</v>
      </c>
    </row>
    <row r="27" spans="2:13" ht="17.25" customHeight="1">
      <c r="B27" s="9" t="s">
        <v>22</v>
      </c>
      <c r="C27" s="10" t="s">
        <v>18</v>
      </c>
      <c r="D27" s="16">
        <v>1.3320000000000001E-3</v>
      </c>
      <c r="E27" s="43"/>
      <c r="F27" s="9" t="s">
        <v>22</v>
      </c>
      <c r="G27" s="10" t="s">
        <v>18</v>
      </c>
      <c r="H27" s="16">
        <v>1.3320000000000001E-3</v>
      </c>
      <c r="I27" s="16">
        <v>1.2924E-3</v>
      </c>
      <c r="J27" s="17">
        <v>1.2780000000000001E-3</v>
      </c>
      <c r="K27" s="17">
        <v>1.2995999999999999E-3</v>
      </c>
      <c r="L27" s="17">
        <v>1.3104E-3</v>
      </c>
    </row>
    <row r="28" spans="2:13" ht="27" customHeight="1">
      <c r="B28" s="72" t="s">
        <v>25</v>
      </c>
      <c r="C28" s="72"/>
      <c r="D28" s="72"/>
      <c r="E28" s="36"/>
      <c r="F28" s="71" t="s">
        <v>26</v>
      </c>
      <c r="G28" s="62"/>
      <c r="H28" s="63"/>
      <c r="I28" s="63"/>
      <c r="J28" s="63"/>
      <c r="K28" s="63"/>
      <c r="L28" s="63"/>
    </row>
    <row r="29" spans="2:13" ht="17.25" customHeight="1">
      <c r="B29" s="30" t="s">
        <v>3</v>
      </c>
      <c r="C29" s="54" t="s">
        <v>4</v>
      </c>
      <c r="D29" s="37">
        <v>2020</v>
      </c>
      <c r="E29" s="38"/>
      <c r="F29" s="64" t="s">
        <v>3</v>
      </c>
      <c r="G29" s="65" t="s">
        <v>4</v>
      </c>
      <c r="H29" s="66">
        <v>2020</v>
      </c>
      <c r="I29" s="67">
        <v>2025</v>
      </c>
      <c r="J29" s="67">
        <v>2030</v>
      </c>
      <c r="K29" s="67">
        <v>2035</v>
      </c>
      <c r="L29" s="67">
        <v>2040</v>
      </c>
    </row>
    <row r="30" spans="2:13" ht="17.25" customHeight="1">
      <c r="B30" s="9" t="s">
        <v>5</v>
      </c>
      <c r="C30" s="9" t="s">
        <v>6</v>
      </c>
      <c r="D30" s="16">
        <v>0.2364</v>
      </c>
      <c r="E30" s="38"/>
      <c r="F30" s="68" t="s">
        <v>5</v>
      </c>
      <c r="G30" s="68" t="s">
        <v>27</v>
      </c>
      <c r="H30" s="69">
        <v>0.2364</v>
      </c>
      <c r="I30" s="69">
        <v>0.2364</v>
      </c>
      <c r="J30" s="69">
        <v>0.2364</v>
      </c>
      <c r="K30" s="69">
        <v>0.2364</v>
      </c>
      <c r="L30" s="69">
        <v>0.2364</v>
      </c>
    </row>
    <row r="31" spans="2:13" ht="17.25" customHeight="1">
      <c r="B31" s="9" t="s">
        <v>7</v>
      </c>
      <c r="C31" s="9" t="s">
        <v>8</v>
      </c>
      <c r="D31" s="16">
        <v>1.354E-17</v>
      </c>
      <c r="E31" s="38"/>
      <c r="F31" s="68" t="s">
        <v>7</v>
      </c>
      <c r="G31" s="68" t="s">
        <v>8</v>
      </c>
      <c r="H31" s="69">
        <v>1.354E-17</v>
      </c>
      <c r="I31" s="69">
        <v>1.354E-17</v>
      </c>
      <c r="J31" s="69">
        <v>1.354E-17</v>
      </c>
      <c r="K31" s="69">
        <v>1.354E-17</v>
      </c>
      <c r="L31" s="69">
        <v>1.354E-17</v>
      </c>
    </row>
    <row r="32" spans="2:13" ht="17.25" customHeight="1">
      <c r="B32" s="9" t="s">
        <v>9</v>
      </c>
      <c r="C32" s="9" t="s">
        <v>10</v>
      </c>
      <c r="D32" s="16">
        <v>1.2210000000000001E-4</v>
      </c>
      <c r="E32" s="38"/>
      <c r="F32" s="68" t="s">
        <v>9</v>
      </c>
      <c r="G32" s="68" t="s">
        <v>28</v>
      </c>
      <c r="H32" s="69">
        <v>1.2210000000000001E-4</v>
      </c>
      <c r="I32" s="69">
        <v>1.2210000000000001E-4</v>
      </c>
      <c r="J32" s="69">
        <v>1.2210000000000001E-4</v>
      </c>
      <c r="K32" s="69">
        <v>1.2210000000000001E-4</v>
      </c>
      <c r="L32" s="69">
        <v>1.2210000000000001E-4</v>
      </c>
    </row>
    <row r="33" spans="2:12" ht="17.25" customHeight="1">
      <c r="B33" s="9" t="s">
        <v>11</v>
      </c>
      <c r="C33" s="9" t="s">
        <v>12</v>
      </c>
      <c r="D33" s="16">
        <v>2.0639999999999999E-5</v>
      </c>
      <c r="E33" s="38"/>
      <c r="F33" s="68" t="s">
        <v>11</v>
      </c>
      <c r="G33" s="68" t="s">
        <v>29</v>
      </c>
      <c r="H33" s="69">
        <v>2.0639999999999999E-5</v>
      </c>
      <c r="I33" s="69">
        <v>2.0639999999999999E-5</v>
      </c>
      <c r="J33" s="69">
        <v>2.0639999999999999E-5</v>
      </c>
      <c r="K33" s="69">
        <v>2.0639999999999999E-5</v>
      </c>
      <c r="L33" s="69">
        <v>2.0639999999999999E-5</v>
      </c>
    </row>
    <row r="34" spans="2:12" ht="17.25" customHeight="1">
      <c r="B34" s="9" t="s">
        <v>13</v>
      </c>
      <c r="C34" s="9" t="s">
        <v>14</v>
      </c>
      <c r="D34" s="16">
        <v>1.7600000000000001E-5</v>
      </c>
      <c r="E34" s="38"/>
      <c r="F34" s="68" t="s">
        <v>13</v>
      </c>
      <c r="G34" s="68" t="s">
        <v>14</v>
      </c>
      <c r="H34" s="69">
        <v>1.7600000000000001E-5</v>
      </c>
      <c r="I34" s="69">
        <v>1.7600000000000001E-5</v>
      </c>
      <c r="J34" s="69">
        <v>1.7600000000000001E-5</v>
      </c>
      <c r="K34" s="69">
        <v>1.7600000000000001E-5</v>
      </c>
      <c r="L34" s="69">
        <v>1.7600000000000001E-5</v>
      </c>
    </row>
    <row r="35" spans="2:12" ht="17.25" customHeight="1">
      <c r="B35" s="9" t="s">
        <v>15</v>
      </c>
      <c r="C35" s="9" t="s">
        <v>16</v>
      </c>
      <c r="D35" s="16">
        <v>1.391E-8</v>
      </c>
      <c r="E35" s="38"/>
      <c r="F35" s="68" t="s">
        <v>15</v>
      </c>
      <c r="G35" s="68" t="s">
        <v>16</v>
      </c>
      <c r="H35" s="69">
        <v>1.391E-8</v>
      </c>
      <c r="I35" s="69">
        <v>1.391E-8</v>
      </c>
      <c r="J35" s="69">
        <v>1.391E-8</v>
      </c>
      <c r="K35" s="69">
        <v>1.391E-8</v>
      </c>
      <c r="L35" s="69">
        <v>1.391E-8</v>
      </c>
    </row>
    <row r="36" spans="2:12" ht="17.25" customHeight="1">
      <c r="B36" s="9" t="s">
        <v>17</v>
      </c>
      <c r="C36" s="9" t="s">
        <v>18</v>
      </c>
      <c r="D36" s="16">
        <v>3.9279999999999999</v>
      </c>
      <c r="E36" s="38"/>
      <c r="F36" s="68" t="s">
        <v>17</v>
      </c>
      <c r="G36" s="68" t="s">
        <v>18</v>
      </c>
      <c r="H36" s="69">
        <v>3.9279999999999999</v>
      </c>
      <c r="I36" s="69">
        <v>3.9279999999999999</v>
      </c>
      <c r="J36" s="69">
        <v>3.9279999999999999</v>
      </c>
      <c r="K36" s="69">
        <v>3.9279999999999999</v>
      </c>
      <c r="L36" s="69">
        <v>3.9279999999999999</v>
      </c>
    </row>
    <row r="37" spans="2:12" ht="17.25" customHeight="1">
      <c r="B37" s="9" t="s">
        <v>19</v>
      </c>
      <c r="C37" s="10" t="s">
        <v>18</v>
      </c>
      <c r="D37" s="16">
        <v>7.4009999999999996E-3</v>
      </c>
      <c r="E37" s="38"/>
      <c r="F37" s="68" t="s">
        <v>19</v>
      </c>
      <c r="G37" s="68" t="s">
        <v>18</v>
      </c>
      <c r="H37" s="69">
        <v>7.4009999999999996E-3</v>
      </c>
      <c r="I37" s="69">
        <v>7.4009999999999996E-3</v>
      </c>
      <c r="J37" s="69">
        <v>7.4009999999999996E-3</v>
      </c>
      <c r="K37" s="69">
        <v>7.4009999999999996E-3</v>
      </c>
      <c r="L37" s="69">
        <v>7.4009999999999996E-3</v>
      </c>
    </row>
    <row r="38" spans="2:12" ht="17.25" customHeight="1">
      <c r="B38" s="9" t="s">
        <v>20</v>
      </c>
      <c r="C38" s="10" t="s">
        <v>18</v>
      </c>
      <c r="D38" s="16">
        <v>3.93</v>
      </c>
      <c r="E38" s="38"/>
      <c r="F38" s="68" t="s">
        <v>20</v>
      </c>
      <c r="G38" s="68" t="s">
        <v>18</v>
      </c>
      <c r="H38" s="69">
        <v>3.93</v>
      </c>
      <c r="I38" s="69">
        <v>3.93</v>
      </c>
      <c r="J38" s="69">
        <v>3.93</v>
      </c>
      <c r="K38" s="69">
        <v>3.93</v>
      </c>
      <c r="L38" s="69">
        <v>3.93</v>
      </c>
    </row>
    <row r="39" spans="2:12" ht="17.25" customHeight="1">
      <c r="B39" s="9" t="s">
        <v>21</v>
      </c>
      <c r="C39" s="10" t="s">
        <v>18</v>
      </c>
      <c r="D39" s="16">
        <v>0</v>
      </c>
      <c r="E39" s="39"/>
      <c r="F39" s="70" t="s">
        <v>21</v>
      </c>
      <c r="G39" s="70" t="s">
        <v>18</v>
      </c>
      <c r="H39" s="69">
        <v>0</v>
      </c>
      <c r="I39" s="69">
        <v>0</v>
      </c>
      <c r="J39" s="69">
        <v>0</v>
      </c>
      <c r="K39" s="69">
        <v>0</v>
      </c>
      <c r="L39" s="69">
        <v>0</v>
      </c>
    </row>
    <row r="40" spans="2:12" ht="17.25" customHeight="1">
      <c r="B40" s="9" t="s">
        <v>22</v>
      </c>
      <c r="C40" s="10" t="s">
        <v>18</v>
      </c>
      <c r="D40" s="16">
        <v>0</v>
      </c>
      <c r="E40" s="40"/>
      <c r="F40" s="70" t="s">
        <v>22</v>
      </c>
      <c r="G40" s="70" t="s">
        <v>18</v>
      </c>
      <c r="H40" s="69">
        <v>0</v>
      </c>
      <c r="I40" s="69">
        <v>0</v>
      </c>
      <c r="J40" s="69">
        <v>0</v>
      </c>
      <c r="K40" s="69">
        <v>0</v>
      </c>
      <c r="L40" s="69">
        <v>0</v>
      </c>
    </row>
    <row r="41" spans="2:12" ht="14.25" customHeight="1"/>
    <row r="42" spans="2:12">
      <c r="B42" s="45" t="s">
        <v>30</v>
      </c>
    </row>
    <row r="43" spans="2:12">
      <c r="B43" s="46" t="s">
        <v>31</v>
      </c>
    </row>
    <row r="44" spans="2:12">
      <c r="B44" s="46" t="s">
        <v>32</v>
      </c>
    </row>
    <row r="45" spans="2:12">
      <c r="B45" s="6" t="s">
        <v>33</v>
      </c>
    </row>
  </sheetData>
  <mergeCells count="3">
    <mergeCell ref="B2:D2"/>
    <mergeCell ref="B15:D15"/>
    <mergeCell ref="B28:D28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4"/>
  <sheetViews>
    <sheetView showGridLines="0" zoomScaleNormal="100" workbookViewId="0">
      <selection activeCell="D11" sqref="D11"/>
    </sheetView>
  </sheetViews>
  <sheetFormatPr defaultRowHeight="15"/>
  <cols>
    <col min="1" max="1" width="25.85546875" style="19" customWidth="1"/>
    <col min="2" max="2" width="18" bestFit="1" customWidth="1"/>
    <col min="3" max="3" width="17.7109375" customWidth="1"/>
    <col min="4" max="4" width="20.85546875" style="23" customWidth="1"/>
    <col min="5" max="5" width="24.7109375" customWidth="1"/>
    <col min="6" max="6" width="15.42578125" bestFit="1" customWidth="1"/>
    <col min="7" max="7" width="13.5703125" customWidth="1"/>
    <col min="8" max="8" width="16.28515625" customWidth="1"/>
    <col min="9" max="9" width="12.7109375" customWidth="1"/>
    <col min="10" max="10" width="11.5703125" customWidth="1"/>
    <col min="11" max="11" width="168.85546875" style="19" customWidth="1"/>
  </cols>
  <sheetData>
    <row r="1" spans="1:11" s="21" customFormat="1" ht="37.5" customHeight="1">
      <c r="A1" s="1" t="s">
        <v>34</v>
      </c>
      <c r="B1" s="20"/>
      <c r="C1" s="20"/>
      <c r="D1" s="22"/>
      <c r="K1" s="1"/>
    </row>
    <row r="2" spans="1:11" ht="38.25" customHeight="1">
      <c r="B2" s="56" t="s">
        <v>35</v>
      </c>
      <c r="C2" s="7"/>
      <c r="D2" s="31"/>
      <c r="E2" s="32"/>
      <c r="F2" s="33"/>
      <c r="G2" s="33"/>
      <c r="H2" s="33"/>
      <c r="I2" s="33"/>
      <c r="J2" s="33"/>
    </row>
    <row r="3" spans="1:11" ht="40.5" customHeight="1">
      <c r="B3" s="15" t="s">
        <v>3</v>
      </c>
      <c r="C3" s="8" t="s">
        <v>4</v>
      </c>
      <c r="D3" s="55" t="s">
        <v>36</v>
      </c>
      <c r="E3" s="55" t="s">
        <v>37</v>
      </c>
      <c r="F3" s="34" t="s">
        <v>38</v>
      </c>
      <c r="G3" s="34" t="s">
        <v>39</v>
      </c>
      <c r="H3" s="34" t="s">
        <v>40</v>
      </c>
      <c r="I3" s="34" t="s">
        <v>41</v>
      </c>
      <c r="J3" s="34" t="s">
        <v>42</v>
      </c>
    </row>
    <row r="4" spans="1:11" ht="23.25" customHeight="1">
      <c r="B4" s="9" t="s">
        <v>5</v>
      </c>
      <c r="C4" s="9" t="s">
        <v>43</v>
      </c>
      <c r="D4" s="16">
        <v>8.9690000000000006E-2</v>
      </c>
      <c r="E4" s="16">
        <v>6.4439999999999997E-2</v>
      </c>
      <c r="F4" s="16">
        <v>9.0109999999999999E-3</v>
      </c>
      <c r="G4" s="16">
        <v>1.5310000000000001E-2</v>
      </c>
      <c r="H4" s="16">
        <v>4.6769999999999997E-3</v>
      </c>
      <c r="I4" s="16">
        <v>1.9019999999999999E-2</v>
      </c>
      <c r="J4" s="16">
        <v>1.883E-2</v>
      </c>
    </row>
    <row r="5" spans="1:11" ht="23.25" customHeight="1">
      <c r="B5" s="9" t="s">
        <v>7</v>
      </c>
      <c r="C5" s="9" t="s">
        <v>44</v>
      </c>
      <c r="D5" s="16">
        <v>4.1210000000000002E-17</v>
      </c>
      <c r="E5" s="16">
        <v>2.948E-17</v>
      </c>
      <c r="F5" s="16">
        <v>2.4289999999999999E-18</v>
      </c>
      <c r="G5" s="16">
        <v>4.8509999999999998E-18</v>
      </c>
      <c r="H5" s="16">
        <v>1.2610000000000001E-18</v>
      </c>
      <c r="I5" s="16">
        <v>3.144E-18</v>
      </c>
      <c r="J5" s="16">
        <v>8.8069999999999999E-16</v>
      </c>
    </row>
    <row r="6" spans="1:11" ht="23.25" customHeight="1">
      <c r="B6" s="9" t="s">
        <v>9</v>
      </c>
      <c r="C6" s="9" t="s">
        <v>45</v>
      </c>
      <c r="D6" s="16">
        <v>2.185E-4</v>
      </c>
      <c r="E6" s="16">
        <v>1.472E-4</v>
      </c>
      <c r="F6" s="16">
        <v>2.6939999999999999E-4</v>
      </c>
      <c r="G6" s="16">
        <v>2.0149999999999999E-4</v>
      </c>
      <c r="H6" s="16">
        <v>1.3980000000000001E-4</v>
      </c>
      <c r="I6" s="16">
        <v>1.2659999999999999E-4</v>
      </c>
      <c r="J6" s="16">
        <v>2.2220000000000001E-5</v>
      </c>
    </row>
    <row r="7" spans="1:11" ht="23.25" customHeight="1">
      <c r="B7" s="9" t="s">
        <v>11</v>
      </c>
      <c r="C7" s="9" t="s">
        <v>46</v>
      </c>
      <c r="D7" s="16">
        <v>5.2290000000000002E-5</v>
      </c>
      <c r="E7" s="16">
        <v>3.5009999999999999E-5</v>
      </c>
      <c r="F7" s="16">
        <v>2.9980000000000001E-5</v>
      </c>
      <c r="G7" s="16">
        <v>5.0149999999999999E-5</v>
      </c>
      <c r="H7" s="16">
        <v>1.556E-5</v>
      </c>
      <c r="I7" s="16">
        <v>3.1770000000000002E-5</v>
      </c>
      <c r="J7" s="16">
        <v>4.4139999999999996E-6</v>
      </c>
    </row>
    <row r="8" spans="1:11" ht="23.25" customHeight="1">
      <c r="B8" s="9" t="s">
        <v>13</v>
      </c>
      <c r="C8" s="9" t="s">
        <v>47</v>
      </c>
      <c r="D8" s="16">
        <v>-7.3540000000000004E-5</v>
      </c>
      <c r="E8" s="16">
        <v>-4.8510000000000001E-5</v>
      </c>
      <c r="F8" s="16">
        <v>1.4419999999999999E-5</v>
      </c>
      <c r="G8" s="16">
        <v>1.4260000000000001E-5</v>
      </c>
      <c r="H8" s="16">
        <v>7.4830000000000002E-6</v>
      </c>
      <c r="I8" s="16">
        <v>1.376E-5</v>
      </c>
      <c r="J8" s="16">
        <v>1.8419999999999999E-6</v>
      </c>
    </row>
    <row r="9" spans="1:11" ht="23.25" customHeight="1">
      <c r="B9" s="9" t="s">
        <v>15</v>
      </c>
      <c r="C9" s="9" t="s">
        <v>48</v>
      </c>
      <c r="D9" s="16">
        <v>7.8670000000000002E-9</v>
      </c>
      <c r="E9" s="18">
        <v>5.6269999999999997E-9</v>
      </c>
      <c r="F9" s="60">
        <v>2.9189999999999999E-10</v>
      </c>
      <c r="G9" s="60">
        <v>5.6179999999999996E-10</v>
      </c>
      <c r="H9" s="60">
        <v>1.5149999999999999E-10</v>
      </c>
      <c r="I9" s="60">
        <v>1.409E-9</v>
      </c>
      <c r="J9" s="60">
        <v>8.3329999999999992E-9</v>
      </c>
    </row>
    <row r="10" spans="1:11" ht="23.25" customHeight="1">
      <c r="B10" s="9" t="s">
        <v>17</v>
      </c>
      <c r="C10" s="9" t="s">
        <v>49</v>
      </c>
      <c r="D10" s="16">
        <v>1.204</v>
      </c>
      <c r="E10" s="16">
        <v>0.86099999999999999</v>
      </c>
      <c r="F10" s="16">
        <v>0.10920000000000001</v>
      </c>
      <c r="G10" s="16">
        <v>0.20979999999999999</v>
      </c>
      <c r="H10" s="16">
        <v>5.6660000000000002E-2</v>
      </c>
      <c r="I10" s="16">
        <v>0.26069999999999999</v>
      </c>
      <c r="J10" s="16">
        <v>0.18870000000000001</v>
      </c>
    </row>
    <row r="11" spans="1:11" ht="23.25" customHeight="1">
      <c r="B11" s="9" t="s">
        <v>19</v>
      </c>
      <c r="C11" s="10" t="s">
        <v>49</v>
      </c>
      <c r="D11" s="16">
        <v>7.2190000000000004E-2</v>
      </c>
      <c r="E11" s="16">
        <v>5.1639999999999998E-2</v>
      </c>
      <c r="F11" s="16">
        <v>4.927E-4</v>
      </c>
      <c r="G11" s="16">
        <v>9.7839999999999993E-4</v>
      </c>
      <c r="H11" s="16">
        <v>2.5569999999999998E-4</v>
      </c>
      <c r="I11" s="16">
        <v>1.469E-2</v>
      </c>
      <c r="J11" s="16">
        <v>0.23719999999999999</v>
      </c>
    </row>
    <row r="12" spans="1:11" ht="23.25" customHeight="1">
      <c r="B12" s="9" t="s">
        <v>20</v>
      </c>
      <c r="C12" s="10" t="s">
        <v>49</v>
      </c>
      <c r="D12" s="16">
        <v>1.208</v>
      </c>
      <c r="E12" s="16">
        <v>0.86399999999999999</v>
      </c>
      <c r="F12" s="16">
        <v>0.1094</v>
      </c>
      <c r="G12" s="16">
        <v>0.21029999999999999</v>
      </c>
      <c r="H12" s="16">
        <v>5.679E-2</v>
      </c>
      <c r="I12" s="16">
        <v>0.26150000000000001</v>
      </c>
      <c r="J12" s="16">
        <v>0.15890000000000001</v>
      </c>
    </row>
    <row r="13" spans="1:11" ht="23.25" customHeight="1">
      <c r="B13" s="9" t="s">
        <v>21</v>
      </c>
      <c r="C13" s="10" t="s">
        <v>49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</row>
    <row r="14" spans="1:11" ht="23.25" customHeight="1">
      <c r="B14" s="9" t="s">
        <v>22</v>
      </c>
      <c r="C14" s="10" t="s">
        <v>49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0"/>
  <sheetViews>
    <sheetView showGridLines="0" zoomScaleNormal="100" workbookViewId="0">
      <selection activeCell="F21" sqref="F21"/>
    </sheetView>
  </sheetViews>
  <sheetFormatPr defaultRowHeight="15"/>
  <cols>
    <col min="1" max="1" width="26.42578125" style="24" customWidth="1"/>
    <col min="2" max="2" width="14.7109375" customWidth="1"/>
    <col min="3" max="3" width="26.28515625" customWidth="1"/>
    <col min="4" max="4" width="26.28515625" style="23" customWidth="1"/>
    <col min="5" max="5" width="1.28515625" style="29" customWidth="1"/>
    <col min="6" max="6" width="14.7109375" style="23" customWidth="1"/>
    <col min="7" max="7" width="26.28515625" style="23" customWidth="1"/>
    <col min="8" max="8" width="26.28515625" customWidth="1"/>
    <col min="9" max="9" width="190.140625" style="24" customWidth="1"/>
  </cols>
  <sheetData>
    <row r="1" spans="1:9" s="21" customFormat="1" ht="37.5" customHeight="1">
      <c r="A1" s="1" t="s">
        <v>50</v>
      </c>
      <c r="B1" s="20"/>
      <c r="C1" s="20"/>
      <c r="D1" s="22"/>
      <c r="E1" s="22"/>
      <c r="F1" s="22"/>
      <c r="G1" s="22"/>
      <c r="I1" s="1"/>
    </row>
    <row r="2" spans="1:9" ht="38.25" customHeight="1">
      <c r="B2" s="58" t="s">
        <v>51</v>
      </c>
      <c r="C2" s="7"/>
      <c r="E2" s="26"/>
      <c r="F2" s="59" t="s">
        <v>52</v>
      </c>
      <c r="G2" s="25"/>
      <c r="H2" s="57"/>
    </row>
    <row r="3" spans="1:9" ht="23.25" customHeight="1">
      <c r="B3" s="30" t="s">
        <v>3</v>
      </c>
      <c r="C3" s="8" t="s">
        <v>4</v>
      </c>
      <c r="D3" s="30"/>
      <c r="E3" s="27"/>
      <c r="F3" s="30" t="s">
        <v>3</v>
      </c>
      <c r="G3" s="8" t="s">
        <v>4</v>
      </c>
      <c r="H3" s="30"/>
    </row>
    <row r="4" spans="1:9" ht="23.25" customHeight="1">
      <c r="B4" s="9" t="s">
        <v>5</v>
      </c>
      <c r="C4" s="9" t="s">
        <v>53</v>
      </c>
      <c r="D4" s="16">
        <v>1.294</v>
      </c>
      <c r="E4" s="28"/>
      <c r="F4" s="9" t="s">
        <v>5</v>
      </c>
      <c r="G4" s="9" t="s">
        <v>54</v>
      </c>
      <c r="H4" s="18">
        <v>3.5374636040116467</v>
      </c>
    </row>
    <row r="5" spans="1:9" ht="23.25" customHeight="1">
      <c r="B5" s="9" t="s">
        <v>7</v>
      </c>
      <c r="C5" s="9" t="s">
        <v>55</v>
      </c>
      <c r="D5" s="16">
        <v>4.3129999999999998E-16</v>
      </c>
      <c r="E5" s="28"/>
      <c r="F5" s="9" t="s">
        <v>7</v>
      </c>
      <c r="G5" s="9" t="s">
        <v>56</v>
      </c>
      <c r="H5" s="18">
        <v>1.1790634098997086E-15</v>
      </c>
    </row>
    <row r="6" spans="1:9" ht="23.25" customHeight="1">
      <c r="B6" s="9" t="s">
        <v>9</v>
      </c>
      <c r="C6" s="9" t="s">
        <v>57</v>
      </c>
      <c r="D6" s="16">
        <v>4.5129999999999997E-3</v>
      </c>
      <c r="E6" s="28"/>
      <c r="F6" s="9" t="s">
        <v>9</v>
      </c>
      <c r="G6" s="9" t="s">
        <v>58</v>
      </c>
      <c r="H6" s="18">
        <v>1.2337382724037527E-2</v>
      </c>
    </row>
    <row r="7" spans="1:9" ht="23.25" customHeight="1">
      <c r="B7" s="9" t="s">
        <v>11</v>
      </c>
      <c r="C7" s="9" t="s">
        <v>59</v>
      </c>
      <c r="D7" s="16">
        <v>1.065E-3</v>
      </c>
      <c r="E7" s="28"/>
      <c r="F7" s="9" t="s">
        <v>11</v>
      </c>
      <c r="G7" s="9" t="s">
        <v>60</v>
      </c>
      <c r="H7" s="18">
        <v>2.9114364283403427E-3</v>
      </c>
    </row>
    <row r="8" spans="1:9" ht="23.25" customHeight="1">
      <c r="B8" s="9" t="s">
        <v>13</v>
      </c>
      <c r="C8" s="9" t="s">
        <v>61</v>
      </c>
      <c r="D8" s="16">
        <v>4.46E-4</v>
      </c>
      <c r="E8" s="28"/>
      <c r="F8" s="9" t="s">
        <v>13</v>
      </c>
      <c r="G8" s="9" t="s">
        <v>62</v>
      </c>
      <c r="H8" s="18">
        <v>1.2192494338401812E-3</v>
      </c>
    </row>
    <row r="9" spans="1:9" ht="23.25" customHeight="1">
      <c r="B9" s="9" t="s">
        <v>15</v>
      </c>
      <c r="C9" s="9" t="s">
        <v>63</v>
      </c>
      <c r="D9" s="16">
        <v>1.097E-7</v>
      </c>
      <c r="E9" s="28"/>
      <c r="F9" s="9" t="s">
        <v>15</v>
      </c>
      <c r="G9" s="9" t="s">
        <v>64</v>
      </c>
      <c r="H9" s="18">
        <v>2.9114364283403427E-3</v>
      </c>
    </row>
    <row r="10" spans="1:9" ht="23.25" customHeight="1">
      <c r="B10" s="9" t="s">
        <v>17</v>
      </c>
      <c r="C10" s="9" t="s">
        <v>65</v>
      </c>
      <c r="D10" s="16">
        <v>17.47</v>
      </c>
      <c r="E10" s="28"/>
      <c r="F10" s="9" t="s">
        <v>17</v>
      </c>
      <c r="G10" s="9" t="s">
        <v>66</v>
      </c>
      <c r="H10" s="18">
        <v>47.758492397282424</v>
      </c>
    </row>
    <row r="11" spans="1:9" ht="23.25" customHeight="1">
      <c r="B11" s="9" t="s">
        <v>19</v>
      </c>
      <c r="C11" s="10" t="s">
        <v>65</v>
      </c>
      <c r="D11" s="16">
        <v>1.02</v>
      </c>
      <c r="E11" s="28"/>
      <c r="F11" s="9" t="s">
        <v>19</v>
      </c>
      <c r="G11" s="10" t="s">
        <v>66</v>
      </c>
      <c r="H11" s="18">
        <v>2.79</v>
      </c>
    </row>
    <row r="12" spans="1:9" ht="23.25" customHeight="1">
      <c r="B12" s="9" t="s">
        <v>20</v>
      </c>
      <c r="C12" s="10" t="s">
        <v>65</v>
      </c>
      <c r="D12" s="16">
        <v>17.510000000000002</v>
      </c>
      <c r="E12" s="28"/>
      <c r="F12" s="9" t="s">
        <v>20</v>
      </c>
      <c r="G12" s="10" t="s">
        <v>66</v>
      </c>
      <c r="H12" s="18">
        <v>47.9</v>
      </c>
    </row>
    <row r="13" spans="1:9" ht="23.25" customHeight="1">
      <c r="B13" s="9" t="s">
        <v>21</v>
      </c>
      <c r="C13" s="10" t="s">
        <v>65</v>
      </c>
      <c r="D13" s="16">
        <v>0</v>
      </c>
      <c r="E13" s="28"/>
      <c r="F13" s="9" t="s">
        <v>21</v>
      </c>
      <c r="G13" s="10" t="s">
        <v>66</v>
      </c>
      <c r="H13" s="18">
        <v>0</v>
      </c>
    </row>
    <row r="14" spans="1:9" ht="23.25" customHeight="1">
      <c r="B14" s="9" t="s">
        <v>22</v>
      </c>
      <c r="C14" s="10" t="s">
        <v>65</v>
      </c>
      <c r="D14" s="16">
        <v>0</v>
      </c>
      <c r="E14" s="28"/>
      <c r="F14" s="9" t="s">
        <v>22</v>
      </c>
      <c r="G14" s="10" t="s">
        <v>66</v>
      </c>
      <c r="H14" s="16">
        <v>0</v>
      </c>
    </row>
    <row r="17" spans="2:4">
      <c r="B17" s="47" t="s">
        <v>67</v>
      </c>
      <c r="C17" s="48"/>
      <c r="D17" s="49"/>
    </row>
    <row r="18" spans="2:4" ht="15" customHeight="1">
      <c r="B18" s="51" t="s">
        <v>68</v>
      </c>
      <c r="C18" s="50"/>
      <c r="D18" s="50"/>
    </row>
    <row r="19" spans="2:4" ht="15" customHeight="1">
      <c r="B19" s="52" t="s">
        <v>69</v>
      </c>
      <c r="C19" s="52"/>
      <c r="D19" s="52"/>
    </row>
    <row r="20" spans="2:4">
      <c r="B20" s="52"/>
      <c r="C20" s="52"/>
      <c r="D20" s="5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8"/>
  <sheetViews>
    <sheetView workbookViewId="0">
      <selection activeCell="H7" sqref="H7"/>
    </sheetView>
  </sheetViews>
  <sheetFormatPr defaultRowHeight="15"/>
  <cols>
    <col min="1" max="1" width="15" bestFit="1" customWidth="1"/>
    <col min="3" max="3" width="9.42578125" bestFit="1" customWidth="1"/>
  </cols>
  <sheetData>
    <row r="1" spans="1:14">
      <c r="A1" t="s">
        <v>70</v>
      </c>
      <c r="B1">
        <v>0.26400000000000001</v>
      </c>
      <c r="C1" t="s">
        <v>71</v>
      </c>
      <c r="E1" t="s">
        <v>72</v>
      </c>
      <c r="F1" t="s">
        <v>73</v>
      </c>
      <c r="G1" t="s">
        <v>74</v>
      </c>
    </row>
    <row r="2" spans="1:14">
      <c r="A2" t="s">
        <v>75</v>
      </c>
      <c r="B2">
        <v>17.3</v>
      </c>
      <c r="C2" t="s">
        <v>76</v>
      </c>
      <c r="E2">
        <f>B1*B2*B4*B5</f>
        <v>45672.000000000007</v>
      </c>
      <c r="F2">
        <f>E2/B4</f>
        <v>228.36000000000004</v>
      </c>
      <c r="G2">
        <f>E2/B4/B5</f>
        <v>4.5672000000000006</v>
      </c>
      <c r="N2" t="s">
        <v>77</v>
      </c>
    </row>
    <row r="3" spans="1:14">
      <c r="A3" t="s">
        <v>78</v>
      </c>
      <c r="B3">
        <v>10</v>
      </c>
      <c r="C3" t="s">
        <v>76</v>
      </c>
      <c r="E3">
        <f>B1*B3*B4*B5</f>
        <v>26400</v>
      </c>
      <c r="F3">
        <f>E3/B4</f>
        <v>132</v>
      </c>
      <c r="G3">
        <f>E3/B4/B5</f>
        <v>2.64</v>
      </c>
    </row>
    <row r="4" spans="1:14">
      <c r="A4" t="s">
        <v>79</v>
      </c>
      <c r="B4">
        <v>200</v>
      </c>
      <c r="C4" t="s">
        <v>80</v>
      </c>
      <c r="E4">
        <f>SUM(E2:E3)</f>
        <v>72072</v>
      </c>
      <c r="F4">
        <f t="shared" ref="F4:G4" si="0">SUM(F2:F3)</f>
        <v>360.36</v>
      </c>
      <c r="G4">
        <f t="shared" si="0"/>
        <v>7.2072000000000003</v>
      </c>
    </row>
    <row r="5" spans="1:14">
      <c r="A5" t="s">
        <v>81</v>
      </c>
      <c r="B5">
        <v>50</v>
      </c>
      <c r="C5" t="s">
        <v>82</v>
      </c>
    </row>
    <row r="7" spans="1:14">
      <c r="A7">
        <f>(356.634/1800)*0.8*59.9</f>
        <v>9.4943895999999999</v>
      </c>
    </row>
    <row r="8" spans="1:14">
      <c r="A8">
        <f>(27.01/1800)*0.8*59.9</f>
        <v>0.71906622222222227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Aalborg University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Buket Tozan</dc:creator>
  <cp:keywords/>
  <dc:description/>
  <cp:lastModifiedBy>Christian Grau Sørensen</cp:lastModifiedBy>
  <cp:revision/>
  <dcterms:created xsi:type="dcterms:W3CDTF">2020-10-07T07:36:57Z</dcterms:created>
  <dcterms:modified xsi:type="dcterms:W3CDTF">2021-02-10T13:33:56Z</dcterms:modified>
  <cp:category/>
  <cp:contentStatus/>
</cp:coreProperties>
</file>